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5" windowHeight="78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33" i="1"/>
  <c r="AA33"/>
  <c r="Y26"/>
  <c r="Y25"/>
  <c r="AA25" s="1"/>
  <c r="AA22"/>
  <c r="Y30"/>
  <c r="Y28"/>
  <c r="X27"/>
  <c r="Y27" s="1"/>
  <c r="X26"/>
  <c r="X23"/>
  <c r="Y34"/>
  <c r="AA34" s="1"/>
  <c r="Y32"/>
  <c r="AA32" l="1"/>
  <c r="Y29"/>
  <c r="AA27" l="1"/>
  <c r="AA26"/>
  <c r="X31"/>
  <c r="Y31" s="1"/>
  <c r="I14"/>
  <c r="AA31" l="1"/>
  <c r="AA30"/>
  <c r="AA29"/>
  <c r="AA28"/>
  <c r="Y24"/>
  <c r="AA24" s="1"/>
  <c r="AA36" s="1"/>
  <c r="Y23"/>
  <c r="AA23" s="1"/>
  <c r="J14" l="1"/>
</calcChain>
</file>

<file path=xl/sharedStrings.xml><?xml version="1.0" encoding="utf-8"?>
<sst xmlns="http://schemas.openxmlformats.org/spreadsheetml/2006/main" count="88" uniqueCount="67">
  <si>
    <t>Утверждаю</t>
  </si>
  <si>
    <t>Руководитель  МБОУ Огнеупорненская СОШ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</si>
  <si>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</si>
  <si>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</si>
  <si>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</si>
  <si>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</si>
  <si>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</si>
  <si>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</si>
  <si>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</si>
  <si>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</si>
  <si>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</si>
  <si>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</si>
  <si>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</si>
  <si>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</si>
  <si>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</si>
  <si>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</si>
  <si>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</si>
  <si>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</si>
  <si>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</si>
  <si>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</si>
  <si>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</si>
  <si>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</si>
  <si>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</si>
  <si>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</si>
  <si>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</si>
  <si>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</si>
  <si>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</si>
  <si>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</si>
  <si>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</si>
  <si>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</si>
  <si>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</si>
  <si>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</si>
  <si>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</si>
  <si>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</si>
  <si>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</si>
  <si>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</si>
  <si>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</si>
  <si>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</si>
  <si>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</si>
  <si>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картофель</t>
  </si>
  <si>
    <t>лук</t>
  </si>
  <si>
    <t>мука</t>
  </si>
  <si>
    <t>морковь</t>
  </si>
  <si>
    <t>масло слив</t>
  </si>
  <si>
    <t>сахар</t>
  </si>
  <si>
    <t>соль</t>
  </si>
  <si>
    <t>Повар</t>
  </si>
  <si>
    <t>Фролова В.В.</t>
  </si>
  <si>
    <t>Кладовщик</t>
  </si>
  <si>
    <t>плановая стоимость на всех довольствующ</t>
  </si>
  <si>
    <t>соус ТК№759</t>
  </si>
  <si>
    <t>Рыба припушенная с овощами ТК№476</t>
  </si>
  <si>
    <t>Картофельное пюре ТК№694</t>
  </si>
  <si>
    <t>слив. Масло</t>
  </si>
  <si>
    <t>Рыба С/М</t>
  </si>
  <si>
    <t>томат.паста</t>
  </si>
  <si>
    <t>масло растительное</t>
  </si>
  <si>
    <t>Батон</t>
  </si>
  <si>
    <t>Исмакова А.А</t>
  </si>
  <si>
    <t>Яблоко</t>
  </si>
  <si>
    <t>яблоко</t>
  </si>
  <si>
    <t>Исмакова А.А.</t>
  </si>
  <si>
    <t>сыр</t>
  </si>
  <si>
    <t>Иогурт</t>
  </si>
  <si>
    <t>Йоггурт</t>
  </si>
  <si>
    <t>батон</t>
  </si>
  <si>
    <t>декабря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</si>
</sst>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5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1" fillId="0" borderId="5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view="pageBreakPreview" topLeftCell="A10" zoomScale="70" zoomScaleNormal="85" zoomScaleSheetLayoutView="70" workbookViewId="0">
      <selection activeCell="AC25" sqref="AC25"/>
    </sheetView>
  </sheetViews>
  <sheetFormatPr defaultColWidth="9" defaultRowHeight="15"/>
  <cols>
    <col min="3" max="3" width="5.5703125" customWidth="1"/>
    <col min="4" max="5" width="7.5703125" customWidth="1"/>
    <col min="6" max="6" width="8.5703125" customWidth="1"/>
    <col min="7" max="8" width="7.5703125" customWidth="1"/>
    <col min="9" max="9" width="10" customWidth="1"/>
    <col min="10" max="25" width="7.5703125" customWidth="1"/>
    <col min="26" max="26" width="8.5703125" customWidth="1"/>
    <col min="27" max="27" width="9.5703125" customWidth="1"/>
  </cols>
  <sheetData>
    <row r="1" spans="1:27">
      <c r="A1" s="80" t="s">
        <v>0</v>
      </c>
      <c r="B1" s="8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</row>
    <row r="3" spans="1:27">
      <c r="A3" s="80" t="s">
        <v>1</v>
      </c>
      <c r="B3" s="80"/>
      <c r="C3" s="80"/>
      <c r="D3" s="80"/>
      <c r="E3" s="75"/>
      <c r="F3" s="75"/>
      <c r="G3" s="1"/>
      <c r="H3" s="75" t="s">
        <v>2</v>
      </c>
      <c r="I3" s="75"/>
      <c r="J3" s="75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3"/>
      <c r="E4" s="81" t="s">
        <v>3</v>
      </c>
      <c r="F4" s="81"/>
      <c r="G4" s="4"/>
      <c r="H4" s="81" t="s">
        <v>4</v>
      </c>
      <c r="I4" s="81"/>
      <c r="J4" s="8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3"/>
      <c r="B5" s="3"/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5" t="s">
        <v>5</v>
      </c>
      <c r="B6" s="2">
        <v>6</v>
      </c>
      <c r="C6" s="1" t="s">
        <v>5</v>
      </c>
      <c r="D6" s="75" t="s">
        <v>66</v>
      </c>
      <c r="E6" s="75"/>
      <c r="F6" s="75"/>
      <c r="G6" s="5">
        <v>2023</v>
      </c>
      <c r="H6" s="1"/>
      <c r="I6" s="1"/>
      <c r="J6" s="1"/>
      <c r="K6" s="1"/>
      <c r="L6" s="1"/>
      <c r="M6" s="1"/>
      <c r="N6" s="1"/>
      <c r="O6" s="79" t="s">
        <v>6</v>
      </c>
      <c r="P6" s="79"/>
      <c r="Q6" s="79"/>
      <c r="R6" s="79"/>
      <c r="S6" s="79"/>
      <c r="T6" s="79"/>
      <c r="U6" s="79"/>
      <c r="V6" s="79"/>
      <c r="W6" s="2">
        <v>3</v>
      </c>
      <c r="X6" s="1"/>
      <c r="Y6" s="1"/>
      <c r="Z6" s="1"/>
      <c r="AA6" s="1"/>
    </row>
    <row r="7" spans="1:27" ht="15" customHeight="1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>
      <c r="A8" s="57" t="s">
        <v>7</v>
      </c>
      <c r="B8" s="57"/>
      <c r="C8" s="57"/>
      <c r="D8" s="57"/>
      <c r="E8" s="57" t="s">
        <v>8</v>
      </c>
      <c r="F8" s="57"/>
      <c r="G8" s="57" t="s">
        <v>9</v>
      </c>
      <c r="H8" s="57"/>
      <c r="I8" s="57" t="s">
        <v>49</v>
      </c>
      <c r="J8" s="57" t="s">
        <v>10</v>
      </c>
      <c r="K8" s="57"/>
      <c r="L8" s="1"/>
      <c r="M8" s="1"/>
      <c r="N8" s="5" t="s">
        <v>11</v>
      </c>
      <c r="O8" s="2">
        <v>6</v>
      </c>
      <c r="P8" s="1" t="s">
        <v>5</v>
      </c>
      <c r="Q8" s="75" t="s">
        <v>66</v>
      </c>
      <c r="R8" s="75"/>
      <c r="S8" s="75"/>
      <c r="T8" s="5">
        <v>2023</v>
      </c>
      <c r="U8" s="1"/>
      <c r="V8" s="1"/>
      <c r="W8" s="1"/>
      <c r="X8" s="1"/>
      <c r="Y8" s="1"/>
      <c r="Z8" s="73" t="s">
        <v>12</v>
      </c>
      <c r="AA8" s="60"/>
    </row>
    <row r="9" spans="1:27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"/>
      <c r="X9" s="76" t="s">
        <v>13</v>
      </c>
      <c r="Y9" s="77"/>
      <c r="Z9" s="73">
        <v>504202</v>
      </c>
      <c r="AA9" s="60"/>
    </row>
    <row r="10" spans="1:27" ht="15" customHeight="1">
      <c r="A10" s="57" t="s">
        <v>14</v>
      </c>
      <c r="B10" s="57"/>
      <c r="C10" s="57" t="s">
        <v>15</v>
      </c>
      <c r="D10" s="57"/>
      <c r="E10" s="57"/>
      <c r="F10" s="57"/>
      <c r="G10" s="57"/>
      <c r="H10" s="57"/>
      <c r="I10" s="57"/>
      <c r="J10" s="57"/>
      <c r="K10" s="5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"/>
      <c r="X10" s="76" t="s">
        <v>16</v>
      </c>
      <c r="Y10" s="77"/>
      <c r="Z10" s="78">
        <v>45266</v>
      </c>
      <c r="AA10" s="60"/>
    </row>
    <row r="11" spans="1:27" ht="1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1"/>
      <c r="M11" s="74" t="s">
        <v>17</v>
      </c>
      <c r="N11" s="74"/>
      <c r="O11" s="75" t="s">
        <v>18</v>
      </c>
      <c r="P11" s="75"/>
      <c r="Q11" s="75"/>
      <c r="R11" s="75"/>
      <c r="S11" s="75"/>
      <c r="T11" s="75"/>
      <c r="U11" s="75"/>
      <c r="V11" s="75"/>
      <c r="W11" s="3"/>
      <c r="X11" s="76" t="s">
        <v>19</v>
      </c>
      <c r="Y11" s="77"/>
      <c r="Z11" s="73"/>
      <c r="AA11" s="60"/>
    </row>
    <row r="12" spans="1:27" ht="1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73"/>
      <c r="AA12" s="60"/>
    </row>
    <row r="13" spans="1:27">
      <c r="A13" s="73">
        <v>1</v>
      </c>
      <c r="B13" s="60"/>
      <c r="C13" s="73">
        <v>2</v>
      </c>
      <c r="D13" s="60"/>
      <c r="E13" s="73">
        <v>3</v>
      </c>
      <c r="F13" s="60"/>
      <c r="G13" s="73">
        <v>4</v>
      </c>
      <c r="H13" s="60"/>
      <c r="I13" s="24">
        <v>5</v>
      </c>
      <c r="J13" s="73">
        <v>6</v>
      </c>
      <c r="K13" s="60"/>
      <c r="L13" s="16"/>
      <c r="M13" s="74" t="s">
        <v>20</v>
      </c>
      <c r="N13" s="74"/>
      <c r="O13" s="74"/>
      <c r="P13" s="74"/>
      <c r="Q13" s="75" t="s">
        <v>58</v>
      </c>
      <c r="R13" s="75"/>
      <c r="S13" s="75"/>
      <c r="T13" s="75"/>
      <c r="U13" s="75"/>
      <c r="V13" s="75"/>
      <c r="W13" s="1"/>
      <c r="X13" s="1"/>
      <c r="Y13" s="1"/>
      <c r="Z13" s="73"/>
      <c r="AA13" s="60"/>
    </row>
    <row r="14" spans="1:27">
      <c r="A14" s="73" t="s">
        <v>21</v>
      </c>
      <c r="B14" s="60"/>
      <c r="C14" s="73"/>
      <c r="D14" s="60"/>
      <c r="E14" s="73">
        <v>141.86000000000001</v>
      </c>
      <c r="F14" s="60"/>
      <c r="G14" s="73">
        <v>11</v>
      </c>
      <c r="H14" s="60"/>
      <c r="I14" s="24">
        <f>E14*G14</f>
        <v>1560.46</v>
      </c>
      <c r="J14" s="59">
        <f>SUM(AA22:AA35)</f>
        <v>1065.4208499999997</v>
      </c>
      <c r="K14" s="6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9.5" customHeight="1">
      <c r="A16" s="58" t="s">
        <v>22</v>
      </c>
      <c r="B16" s="58"/>
      <c r="C16" s="57" t="s">
        <v>23</v>
      </c>
      <c r="D16" s="57" t="s">
        <v>24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 t="s">
        <v>25</v>
      </c>
      <c r="Y16" s="57"/>
      <c r="Z16" s="57" t="s">
        <v>26</v>
      </c>
      <c r="AA16" s="57" t="s">
        <v>27</v>
      </c>
    </row>
    <row r="17" spans="1:27" ht="16.5" customHeight="1">
      <c r="A17" s="58"/>
      <c r="B17" s="58"/>
      <c r="C17" s="57"/>
      <c r="D17" s="61" t="s">
        <v>28</v>
      </c>
      <c r="E17" s="62"/>
      <c r="F17" s="62"/>
      <c r="G17" s="62"/>
      <c r="H17" s="62"/>
      <c r="I17" s="63" t="s">
        <v>29</v>
      </c>
      <c r="J17" s="63"/>
      <c r="K17" s="63"/>
      <c r="L17" s="63"/>
      <c r="M17" s="63"/>
      <c r="N17" s="63"/>
      <c r="O17" s="63"/>
      <c r="P17" s="63" t="s">
        <v>30</v>
      </c>
      <c r="Q17" s="63"/>
      <c r="R17" s="63"/>
      <c r="S17" s="63"/>
      <c r="T17" s="63" t="s">
        <v>31</v>
      </c>
      <c r="U17" s="63"/>
      <c r="V17" s="63"/>
      <c r="W17" s="63"/>
      <c r="X17" s="57"/>
      <c r="Y17" s="57"/>
      <c r="Z17" s="57"/>
      <c r="AA17" s="57"/>
    </row>
    <row r="18" spans="1:27" ht="112.5" customHeight="1">
      <c r="A18" s="58"/>
      <c r="B18" s="58"/>
      <c r="C18" s="57"/>
      <c r="D18" s="29" t="s">
        <v>51</v>
      </c>
      <c r="E18" s="29" t="s">
        <v>52</v>
      </c>
      <c r="F18" s="55" t="s">
        <v>63</v>
      </c>
      <c r="G18" s="55" t="s">
        <v>65</v>
      </c>
      <c r="H18" s="29" t="s">
        <v>50</v>
      </c>
      <c r="I18" s="36" t="s">
        <v>53</v>
      </c>
      <c r="J18" s="47" t="s">
        <v>59</v>
      </c>
      <c r="K18" s="49" t="s">
        <v>62</v>
      </c>
      <c r="L18" s="36"/>
      <c r="M18" s="36"/>
      <c r="N18" s="7"/>
      <c r="O18" s="7"/>
      <c r="P18" s="7"/>
      <c r="Q18" s="7"/>
      <c r="R18" s="7"/>
      <c r="S18" s="7"/>
      <c r="T18" s="7"/>
      <c r="U18" s="7"/>
      <c r="V18" s="7"/>
      <c r="W18" s="7"/>
      <c r="X18" s="7" t="s">
        <v>32</v>
      </c>
      <c r="Y18" s="7" t="s">
        <v>33</v>
      </c>
      <c r="Z18" s="57"/>
      <c r="AA18" s="57"/>
    </row>
    <row r="19" spans="1:27">
      <c r="A19" s="57">
        <v>1</v>
      </c>
      <c r="B19" s="57"/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  <c r="P19" s="7">
        <v>16</v>
      </c>
      <c r="Q19" s="7">
        <v>17</v>
      </c>
      <c r="R19" s="7">
        <v>18</v>
      </c>
      <c r="S19" s="7">
        <v>19</v>
      </c>
      <c r="T19" s="7">
        <v>20</v>
      </c>
      <c r="U19" s="7">
        <v>21</v>
      </c>
      <c r="V19" s="7">
        <v>22</v>
      </c>
      <c r="W19" s="7">
        <v>23</v>
      </c>
      <c r="X19" s="7">
        <v>24</v>
      </c>
      <c r="Y19" s="7">
        <v>25</v>
      </c>
      <c r="Z19" s="7">
        <v>26</v>
      </c>
      <c r="AA19" s="7">
        <v>27</v>
      </c>
    </row>
    <row r="20" spans="1:27">
      <c r="A20" s="67" t="s">
        <v>34</v>
      </c>
      <c r="B20" s="68"/>
      <c r="C20" s="8" t="s">
        <v>35</v>
      </c>
      <c r="D20" s="8">
        <v>11</v>
      </c>
      <c r="E20" s="43">
        <v>11</v>
      </c>
      <c r="F20" s="43">
        <v>11</v>
      </c>
      <c r="G20" s="43">
        <v>11</v>
      </c>
      <c r="H20" s="43">
        <v>11</v>
      </c>
      <c r="I20" s="43">
        <v>11</v>
      </c>
      <c r="J20" s="42">
        <v>11</v>
      </c>
      <c r="K20" s="42">
        <v>11</v>
      </c>
      <c r="L20" s="38"/>
      <c r="M20" s="38"/>
      <c r="N20" s="8"/>
      <c r="O20" s="8"/>
      <c r="P20" s="8"/>
      <c r="Q20" s="8"/>
      <c r="R20" s="8"/>
      <c r="S20" s="8"/>
      <c r="T20" s="8"/>
      <c r="U20" s="8"/>
      <c r="V20" s="8"/>
      <c r="W20" s="8"/>
      <c r="X20" s="17"/>
      <c r="Y20" s="17"/>
      <c r="Z20" s="18"/>
      <c r="AA20" s="18"/>
    </row>
    <row r="21" spans="1:27" ht="15.75" thickBot="1">
      <c r="A21" s="69" t="s">
        <v>36</v>
      </c>
      <c r="B21" s="70"/>
      <c r="C21" s="9" t="s">
        <v>37</v>
      </c>
      <c r="D21" s="9">
        <v>80</v>
      </c>
      <c r="E21" s="9">
        <v>150</v>
      </c>
      <c r="F21" s="9">
        <v>227</v>
      </c>
      <c r="G21" s="9">
        <v>50</v>
      </c>
      <c r="H21" s="9">
        <v>50</v>
      </c>
      <c r="I21" s="9">
        <v>10</v>
      </c>
      <c r="J21" s="9">
        <v>149</v>
      </c>
      <c r="K21" s="9">
        <v>22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9"/>
      <c r="Y21" s="19"/>
      <c r="Z21" s="20"/>
      <c r="AA21" s="20"/>
    </row>
    <row r="22" spans="1:27" ht="15.75">
      <c r="A22" s="31" t="s">
        <v>57</v>
      </c>
      <c r="B22" s="32"/>
      <c r="C22" s="33" t="s">
        <v>38</v>
      </c>
      <c r="D22" s="33"/>
      <c r="E22" s="33"/>
      <c r="F22" s="33"/>
      <c r="G22" s="33">
        <v>6.3E-2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41">
        <v>6.3E-2</v>
      </c>
      <c r="Y22" s="41">
        <v>0.7</v>
      </c>
      <c r="Z22" s="34">
        <v>134.06</v>
      </c>
      <c r="AA22" s="35">
        <f>Y22*Z22</f>
        <v>93.841999999999999</v>
      </c>
    </row>
    <row r="23" spans="1:27" ht="15.75">
      <c r="A23" s="10" t="s">
        <v>39</v>
      </c>
      <c r="B23" s="11"/>
      <c r="C23" s="12" t="s">
        <v>38</v>
      </c>
      <c r="D23" s="12"/>
      <c r="E23" s="12">
        <v>0.20300000000000001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28">
        <f>E23+J23</f>
        <v>0.20300000000000001</v>
      </c>
      <c r="Y23" s="22">
        <f>X23*G14</f>
        <v>2.2330000000000001</v>
      </c>
      <c r="Z23" s="21">
        <v>35.96</v>
      </c>
      <c r="AA23" s="22">
        <f>Y23</f>
        <v>2.2330000000000001</v>
      </c>
    </row>
    <row r="24" spans="1:27" ht="15.75">
      <c r="A24" s="10" t="s">
        <v>40</v>
      </c>
      <c r="B24" s="11"/>
      <c r="C24" s="12" t="s">
        <v>38</v>
      </c>
      <c r="D24" s="12">
        <v>4.0000000000000001E-3</v>
      </c>
      <c r="E24" s="12"/>
      <c r="F24" s="12"/>
      <c r="G24" s="12"/>
      <c r="H24" s="12">
        <v>1E-3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8">
        <v>5.0000000000000001E-3</v>
      </c>
      <c r="Y24" s="22">
        <f>X24*G14</f>
        <v>5.5E-2</v>
      </c>
      <c r="Z24" s="21">
        <v>30</v>
      </c>
      <c r="AA24" s="22">
        <f t="shared" ref="AA24:AA34" si="0">Z24*Y24</f>
        <v>1.65</v>
      </c>
    </row>
    <row r="25" spans="1:27" ht="15.75">
      <c r="A25" s="39" t="s">
        <v>56</v>
      </c>
      <c r="B25" s="40"/>
      <c r="C25" s="12" t="s">
        <v>38</v>
      </c>
      <c r="D25" s="12"/>
      <c r="E25" s="12"/>
      <c r="F25" s="12"/>
      <c r="G25" s="12"/>
      <c r="H25" s="12">
        <v>1E-3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8">
        <v>1E-3</v>
      </c>
      <c r="Y25" s="44">
        <f>X25*G14</f>
        <v>1.0999999999999999E-2</v>
      </c>
      <c r="Z25" s="21">
        <v>150</v>
      </c>
      <c r="AA25" s="22">
        <f>Y25*Z25</f>
        <v>1.65</v>
      </c>
    </row>
    <row r="26" spans="1:27" ht="15.75">
      <c r="A26" s="26" t="s">
        <v>43</v>
      </c>
      <c r="B26" s="27"/>
      <c r="C26" s="12" t="s">
        <v>38</v>
      </c>
      <c r="D26" s="12"/>
      <c r="E26" s="12">
        <v>5.0000000000000001E-3</v>
      </c>
      <c r="F26" s="12"/>
      <c r="G26" s="12"/>
      <c r="H26" s="12"/>
      <c r="I26" s="12">
        <v>0.01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8">
        <f>D26+E26+H26+I26</f>
        <v>1.4999999999999999E-2</v>
      </c>
      <c r="Y26" s="22">
        <f>X26*G14</f>
        <v>0.16499999999999998</v>
      </c>
      <c r="Z26" s="21">
        <v>620</v>
      </c>
      <c r="AA26" s="22">
        <f t="shared" ref="AA26:AA27" si="1">Z26*Y26</f>
        <v>102.29999999999998</v>
      </c>
    </row>
    <row r="27" spans="1:27" ht="15.75">
      <c r="A27" s="26" t="s">
        <v>42</v>
      </c>
      <c r="B27" s="27"/>
      <c r="C27" s="12" t="s">
        <v>38</v>
      </c>
      <c r="D27" s="12">
        <v>0.04</v>
      </c>
      <c r="E27" s="12"/>
      <c r="F27" s="12"/>
      <c r="G27" s="12"/>
      <c r="H27" s="12">
        <v>5.0000000000000001E-3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8">
        <f>D27+H27+J27</f>
        <v>4.4999999999999998E-2</v>
      </c>
      <c r="Y27" s="22">
        <f>X27*G14</f>
        <v>0.495</v>
      </c>
      <c r="Z27" s="21">
        <v>50</v>
      </c>
      <c r="AA27" s="22">
        <f t="shared" si="1"/>
        <v>24.75</v>
      </c>
    </row>
    <row r="28" spans="1:27" ht="15.75">
      <c r="A28" s="10" t="s">
        <v>41</v>
      </c>
      <c r="B28" s="11"/>
      <c r="C28" s="12" t="s">
        <v>38</v>
      </c>
      <c r="D28" s="12"/>
      <c r="E28" s="12"/>
      <c r="F28" s="12"/>
      <c r="G28" s="12"/>
      <c r="H28" s="12">
        <v>3.0000000000000001E-3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28">
        <v>3.0000000000000001E-3</v>
      </c>
      <c r="Y28" s="22">
        <f>X28*G14</f>
        <v>3.3000000000000002E-2</v>
      </c>
      <c r="Z28" s="21">
        <v>40</v>
      </c>
      <c r="AA28" s="22">
        <f t="shared" si="0"/>
        <v>1.32</v>
      </c>
    </row>
    <row r="29" spans="1:27" ht="15.75">
      <c r="A29" s="37" t="s">
        <v>54</v>
      </c>
      <c r="B29" s="11"/>
      <c r="C29" s="12" t="s">
        <v>38</v>
      </c>
      <c r="D29" s="12">
        <v>0.12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35">
        <v>0.12</v>
      </c>
      <c r="Y29" s="46">
        <f>X29*G14</f>
        <v>1.3199999999999998</v>
      </c>
      <c r="Z29" s="21">
        <v>157.4</v>
      </c>
      <c r="AA29" s="22">
        <f t="shared" si="0"/>
        <v>207.76799999999997</v>
      </c>
    </row>
    <row r="30" spans="1:27" ht="15.75">
      <c r="A30" s="71" t="s">
        <v>44</v>
      </c>
      <c r="B30" s="72"/>
      <c r="C30" s="12" t="s">
        <v>38</v>
      </c>
      <c r="D30" s="12"/>
      <c r="E30" s="12"/>
      <c r="F30" s="12"/>
      <c r="G30" s="12"/>
      <c r="H30" s="12">
        <v>1E-3</v>
      </c>
      <c r="I30" s="2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28">
        <v>1E-3</v>
      </c>
      <c r="Y30" s="22">
        <f>X30*G14</f>
        <v>1.0999999999999999E-2</v>
      </c>
      <c r="Z30" s="21">
        <v>80</v>
      </c>
      <c r="AA30" s="22">
        <f t="shared" si="0"/>
        <v>0.87999999999999989</v>
      </c>
    </row>
    <row r="31" spans="1:27" ht="15.75">
      <c r="A31" s="71" t="s">
        <v>45</v>
      </c>
      <c r="B31" s="72"/>
      <c r="C31" s="12" t="s">
        <v>38</v>
      </c>
      <c r="D31" s="12"/>
      <c r="E31" s="12">
        <v>3.0000000000000001E-3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28">
        <f>E31+D31</f>
        <v>3.0000000000000001E-3</v>
      </c>
      <c r="Y31" s="22">
        <f>X31*G14</f>
        <v>3.3000000000000002E-2</v>
      </c>
      <c r="Z31" s="21">
        <v>17</v>
      </c>
      <c r="AA31" s="22">
        <f t="shared" si="0"/>
        <v>0.56100000000000005</v>
      </c>
    </row>
    <row r="32" spans="1:27" ht="15.75">
      <c r="A32" s="56" t="s">
        <v>64</v>
      </c>
      <c r="B32" s="30"/>
      <c r="C32" s="12" t="s">
        <v>38</v>
      </c>
      <c r="D32" s="12"/>
      <c r="E32" s="12"/>
      <c r="F32" s="12">
        <v>0.22700000000000001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8">
        <v>0.22700000000000001</v>
      </c>
      <c r="Y32" s="22">
        <f>X32*G14</f>
        <v>2.4969999999999999</v>
      </c>
      <c r="Z32" s="21">
        <v>108</v>
      </c>
      <c r="AA32" s="22">
        <f t="shared" si="0"/>
        <v>269.67599999999999</v>
      </c>
    </row>
    <row r="33" spans="1:27" ht="15.75">
      <c r="A33" s="48" t="s">
        <v>60</v>
      </c>
      <c r="B33" s="45"/>
      <c r="C33" s="12" t="s">
        <v>38</v>
      </c>
      <c r="D33" s="12"/>
      <c r="E33" s="12"/>
      <c r="F33" s="12"/>
      <c r="G33" s="12"/>
      <c r="H33" s="12"/>
      <c r="I33" s="12"/>
      <c r="J33" s="12">
        <v>0.14899999999999999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8">
        <v>0.14899999999999999</v>
      </c>
      <c r="Y33" s="44">
        <f>X33*G14</f>
        <v>1.639</v>
      </c>
      <c r="Z33" s="21">
        <v>110</v>
      </c>
      <c r="AA33" s="22">
        <f t="shared" si="0"/>
        <v>180.29</v>
      </c>
    </row>
    <row r="34" spans="1:27" ht="15.75">
      <c r="A34" s="31" t="s">
        <v>55</v>
      </c>
      <c r="B34" s="32"/>
      <c r="C34" s="33" t="s">
        <v>38</v>
      </c>
      <c r="D34" s="33"/>
      <c r="E34" s="33"/>
      <c r="F34" s="33"/>
      <c r="G34" s="33"/>
      <c r="H34" s="33">
        <v>5.0000000000000001E-3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28">
        <v>5.0000000000000001E-3</v>
      </c>
      <c r="Y34" s="50">
        <f>X34*G14</f>
        <v>5.5E-2</v>
      </c>
      <c r="Z34" s="51">
        <v>253.47</v>
      </c>
      <c r="AA34" s="50">
        <f t="shared" si="0"/>
        <v>13.940849999999999</v>
      </c>
    </row>
    <row r="35" spans="1:27" s="54" customFormat="1" ht="15.75">
      <c r="A35" s="52" t="s">
        <v>62</v>
      </c>
      <c r="B35" s="52"/>
      <c r="C35" s="12" t="s">
        <v>38</v>
      </c>
      <c r="D35" s="12"/>
      <c r="E35" s="12"/>
      <c r="F35" s="12"/>
      <c r="G35" s="12"/>
      <c r="H35" s="12"/>
      <c r="I35" s="12"/>
      <c r="J35" s="12"/>
      <c r="K35" s="12">
        <v>2.1999999999999999E-2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53">
        <v>2.1999999999999999E-2</v>
      </c>
      <c r="Y35" s="22">
        <v>0.24199999999999999</v>
      </c>
      <c r="Z35" s="21">
        <v>680</v>
      </c>
      <c r="AA35" s="22">
        <v>164.56</v>
      </c>
    </row>
    <row r="36" spans="1:27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23">
        <f>SUM(AA22:AA35)</f>
        <v>1065.4208499999997</v>
      </c>
    </row>
    <row r="37" spans="1:27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66" t="s">
        <v>46</v>
      </c>
      <c r="P38" s="66"/>
      <c r="Q38" s="66"/>
      <c r="R38" s="66"/>
      <c r="S38" s="64"/>
      <c r="T38" s="64"/>
      <c r="U38" s="14"/>
      <c r="V38" s="64" t="s">
        <v>47</v>
      </c>
      <c r="W38" s="64"/>
      <c r="X38" s="64"/>
      <c r="Y38" s="64"/>
      <c r="Z38" s="13"/>
      <c r="AA38" s="13"/>
    </row>
    <row r="39" spans="1:27" ht="15.75">
      <c r="K39" s="13"/>
      <c r="L39" s="13"/>
      <c r="M39" s="13"/>
      <c r="N39" s="13"/>
      <c r="O39" s="14"/>
      <c r="P39" s="14"/>
      <c r="Q39" s="14"/>
      <c r="R39" s="13"/>
      <c r="S39" s="65" t="s">
        <v>3</v>
      </c>
      <c r="T39" s="65"/>
      <c r="U39" s="15"/>
      <c r="V39" s="65" t="s">
        <v>4</v>
      </c>
      <c r="W39" s="65"/>
      <c r="X39" s="65"/>
      <c r="Y39" s="65"/>
      <c r="Z39" s="13"/>
      <c r="AA39" s="13"/>
    </row>
    <row r="40" spans="1:27" ht="15.7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5.75">
      <c r="K41" s="13"/>
      <c r="L41" s="13"/>
      <c r="M41" s="13"/>
      <c r="N41" s="13"/>
      <c r="O41" s="66" t="s">
        <v>48</v>
      </c>
      <c r="P41" s="66"/>
      <c r="Q41" s="66"/>
      <c r="R41" s="66"/>
      <c r="S41" s="64"/>
      <c r="T41" s="64"/>
      <c r="U41" s="14"/>
      <c r="V41" s="64" t="s">
        <v>61</v>
      </c>
      <c r="W41" s="64"/>
      <c r="X41" s="64"/>
      <c r="Y41" s="64"/>
      <c r="Z41" s="13"/>
      <c r="AA41" s="13"/>
    </row>
    <row r="42" spans="1:27" ht="15.75">
      <c r="K42" s="13"/>
      <c r="L42" s="13"/>
      <c r="M42" s="13"/>
      <c r="N42" s="13"/>
      <c r="O42" s="14"/>
      <c r="P42" s="14"/>
      <c r="Q42" s="14"/>
      <c r="R42" s="13"/>
      <c r="S42" s="65" t="s">
        <v>3</v>
      </c>
      <c r="T42" s="65"/>
      <c r="U42" s="15"/>
      <c r="V42" s="65" t="s">
        <v>4</v>
      </c>
      <c r="W42" s="65"/>
      <c r="X42" s="65"/>
      <c r="Y42" s="65"/>
      <c r="Z42" s="13"/>
      <c r="AA42" s="13"/>
    </row>
  </sheetData>
  <mergeCells count="64">
    <mergeCell ref="A1:B1"/>
    <mergeCell ref="A3:D3"/>
    <mergeCell ref="E3:F3"/>
    <mergeCell ref="H3:J3"/>
    <mergeCell ref="E4:F4"/>
    <mergeCell ref="H4:J4"/>
    <mergeCell ref="D6:F6"/>
    <mergeCell ref="O6:V6"/>
    <mergeCell ref="Q8:S8"/>
    <mergeCell ref="Z8:AA8"/>
    <mergeCell ref="X9:Y9"/>
    <mergeCell ref="Z9:AA9"/>
    <mergeCell ref="X10:Y10"/>
    <mergeCell ref="Z10:AA10"/>
    <mergeCell ref="M11:N11"/>
    <mergeCell ref="O11:V11"/>
    <mergeCell ref="X11:Y11"/>
    <mergeCell ref="Z11:AA11"/>
    <mergeCell ref="Z12:AA12"/>
    <mergeCell ref="A13:B13"/>
    <mergeCell ref="C13:D13"/>
    <mergeCell ref="E13:F13"/>
    <mergeCell ref="G13:H13"/>
    <mergeCell ref="J13:K13"/>
    <mergeCell ref="M13:P13"/>
    <mergeCell ref="Q13:V13"/>
    <mergeCell ref="Z13:AA13"/>
    <mergeCell ref="T17:W17"/>
    <mergeCell ref="A14:B14"/>
    <mergeCell ref="C14:D14"/>
    <mergeCell ref="E14:F14"/>
    <mergeCell ref="G14:H14"/>
    <mergeCell ref="C16:C18"/>
    <mergeCell ref="A19:B19"/>
    <mergeCell ref="A20:B20"/>
    <mergeCell ref="A21:B21"/>
    <mergeCell ref="A30:B30"/>
    <mergeCell ref="A31:B31"/>
    <mergeCell ref="O38:R38"/>
    <mergeCell ref="S38:T38"/>
    <mergeCell ref="V38:Y38"/>
    <mergeCell ref="S39:T39"/>
    <mergeCell ref="V39:Y39"/>
    <mergeCell ref="V41:Y41"/>
    <mergeCell ref="S42:T42"/>
    <mergeCell ref="V42:Y42"/>
    <mergeCell ref="O41:R41"/>
    <mergeCell ref="S41:T41"/>
    <mergeCell ref="Z16:Z18"/>
    <mergeCell ref="AA16:AA18"/>
    <mergeCell ref="A10:B12"/>
    <mergeCell ref="C10:D12"/>
    <mergeCell ref="A16:B18"/>
    <mergeCell ref="E8:F12"/>
    <mergeCell ref="G8:H12"/>
    <mergeCell ref="I8:I12"/>
    <mergeCell ref="J8:K12"/>
    <mergeCell ref="A8:D9"/>
    <mergeCell ref="X16:Y17"/>
    <mergeCell ref="J14:K14"/>
    <mergeCell ref="D16:W16"/>
    <mergeCell ref="D17:H17"/>
    <mergeCell ref="I17:O17"/>
    <mergeCell ref="P17:S17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Гульнара</cp:lastModifiedBy>
  <cp:lastPrinted>2022-09-20T03:41:44Z</cp:lastPrinted>
  <dcterms:created xsi:type="dcterms:W3CDTF">2016-01-26T14:18:00Z</dcterms:created>
  <dcterms:modified xsi:type="dcterms:W3CDTF">2023-11-21T17:20:43Z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